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9720" windowHeight="6030" activeTab="1"/>
  </bookViews>
  <sheets>
    <sheet name="dochody" sheetId="1" r:id="rId1"/>
    <sheet name="wydatki " sheetId="2" r:id="rId2"/>
  </sheets>
  <definedNames>
    <definedName name="_xlnm.Print_Area" localSheetId="0">'dochody'!$A$1:$C$28</definedName>
    <definedName name="_xlnm.Print_Area" localSheetId="1">'wydatki '!$A$1:$D$53</definedName>
  </definedNames>
  <calcPr fullCalcOnLoad="1"/>
</workbook>
</file>

<file path=xl/sharedStrings.xml><?xml version="1.0" encoding="utf-8"?>
<sst xmlns="http://schemas.openxmlformats.org/spreadsheetml/2006/main" count="73" uniqueCount="53">
  <si>
    <t xml:space="preserve"> </t>
  </si>
  <si>
    <t>BUDŻET GMINY</t>
  </si>
  <si>
    <t>w złotych</t>
  </si>
  <si>
    <t>Treść</t>
  </si>
  <si>
    <t>Zwiększyć wydatki</t>
  </si>
  <si>
    <t>Zmniejszyć wydatki</t>
  </si>
  <si>
    <t>OGÓŁEM</t>
  </si>
  <si>
    <t>      </t>
  </si>
  <si>
    <t>Zwiększyć dochody</t>
  </si>
  <si>
    <t>Zmniejszyć dochody</t>
  </si>
  <si>
    <t>§ 4210 Zakup materiałów i wyposażenia</t>
  </si>
  <si>
    <t>Dz. 010 Rolnictwo i łowiectwo</t>
  </si>
  <si>
    <t>Rozdz. 01010 Infrastruktura wodociągowa i sanitacyjna wsi</t>
  </si>
  <si>
    <t>Rozdz. 75023 Urzędy gmin</t>
  </si>
  <si>
    <t>Dz. 750 Administracja publiczna</t>
  </si>
  <si>
    <t>§ 4110 Składki na ubezpieczenia społeczne</t>
  </si>
  <si>
    <t>§ 4010 Wynagrodzenia osobowe pracowników</t>
  </si>
  <si>
    <t>§ 3030 Różne wydatki na rzecz osób fizycznych</t>
  </si>
  <si>
    <t>§ 0970 Wpływy z różnych dochodów</t>
  </si>
  <si>
    <t>§ 4120 Składki na Fundusz Pracy</t>
  </si>
  <si>
    <t>Dz. 854 Edukacyjna opieka wychowawcza</t>
  </si>
  <si>
    <t>Rozdz. 85415 Pomoc materialna dla uczniów</t>
  </si>
  <si>
    <t>§ 3240 Stypendia dla uczniów</t>
  </si>
  <si>
    <t>§ 4270 Zakup usług remontowych</t>
  </si>
  <si>
    <t>§ 4170 Wynagrodzenia bezosobowe</t>
  </si>
  <si>
    <t>Rozdz. 75011 Urzędy wojewódzkie</t>
  </si>
  <si>
    <t>§ 4040 Dodatkowe wynagrodzenie roczne</t>
  </si>
  <si>
    <t>Dz. 852 Pomoc społeczna</t>
  </si>
  <si>
    <t>Rozdz. 85295 Pozostała działalność</t>
  </si>
  <si>
    <t>§ 3110 Świadczenia społeczne</t>
  </si>
  <si>
    <t>Rozdz. 85214 Zasiłki i pomoc w naturze oraz składki na ubezpieczenie społeczne</t>
  </si>
  <si>
    <t>§ 2010 Dotacje celowe otrzymane z budżetu państwa na realizację zadań bieżących z zakresu administracji rządowej oraz innych zadań zleconych gminie (związkom gmin) ustawami</t>
  </si>
  <si>
    <t>§ 2030 - Dotacje celowe przekazywane z budżetu państwa na realizację własnych zadań bieżących gmin</t>
  </si>
  <si>
    <t>Rozdz. 85219  Ośrodki pomocy społecznej</t>
  </si>
  <si>
    <t>Rozdz. 85212 Świadczenie rodzinne oraz składki na ubezpiueczenia emerytalne i rentowne z ubezpieczenia społecznego</t>
  </si>
  <si>
    <t>§ 6060 Wydatki na zakupy inwestycyjne jednostek budżetowych</t>
  </si>
  <si>
    <t>Rozdz. 01010 nfrastruktura wodociągowa i sanitacyjna wsi</t>
  </si>
  <si>
    <t>§ 2370 Wpłaty do budżetu nadwyżki środków obrotowych zakładu budżetowego</t>
  </si>
  <si>
    <t>Dz. 900 Gospodarka komunalna i ochrona środowiska</t>
  </si>
  <si>
    <t>Rozdz. 90003 Oczyszczanie miast i wsi</t>
  </si>
  <si>
    <t>§ 3248 Stypendia dla uczniów</t>
  </si>
  <si>
    <t>§ 3249 Stypendia dla uczniów</t>
  </si>
  <si>
    <t>§ 4018 Wynagrodzenia osobowe pracowników</t>
  </si>
  <si>
    <t>§ 4019 Wynagrodzenia osobowe pracowników</t>
  </si>
  <si>
    <t>§ 4118 Składki na ubezpieczenia społeczne</t>
  </si>
  <si>
    <t>§ 4119 Składki na ubezpieczenia społeczne</t>
  </si>
  <si>
    <t>§ 4128 Składki na Fundusz Pracy</t>
  </si>
  <si>
    <t>§ 4129 Składki na Fundusz Pracy</t>
  </si>
  <si>
    <t>Dz. 801 Oświata i wychowanie</t>
  </si>
  <si>
    <t>Dz. 700 Gospodarka mieszkaniowa</t>
  </si>
  <si>
    <t>§ 6050 Wydatki inwestycyjne jednostek budżetowych</t>
  </si>
  <si>
    <t>Rozdz. 70005 – Gospodarka gruntami i nieruchomościami</t>
  </si>
  <si>
    <t>Rozdz. 80104 - Przedszkola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</si>
</sst>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21">
    <font>
      <sz val="10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 CE"/>
      <family val="2"/>
    </font>
    <font>
      <sz val="12"/>
      <color indexed="8"/>
      <name val="Arial"/>
      <family val="2"/>
    </font>
    <font>
      <sz val="14"/>
      <name val="Arial CE"/>
      <family val="2"/>
    </font>
    <font>
      <sz val="11"/>
      <color indexed="8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 indent="4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5" fillId="0" borderId="3" xfId="15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vertical="center" wrapText="1"/>
    </xf>
    <xf numFmtId="167" fontId="5" fillId="0" borderId="7" xfId="15" applyNumberFormat="1" applyFont="1" applyBorder="1" applyAlignment="1">
      <alignment horizontal="center" wrapText="1"/>
    </xf>
    <xf numFmtId="167" fontId="5" fillId="0" borderId="8" xfId="15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13" fillId="0" borderId="3" xfId="15" applyNumberFormat="1" applyFont="1" applyBorder="1" applyAlignment="1">
      <alignment horizontal="center" wrapText="1"/>
    </xf>
    <xf numFmtId="167" fontId="5" fillId="0" borderId="2" xfId="15" applyNumberFormat="1" applyFont="1" applyBorder="1" applyAlignment="1">
      <alignment horizontal="center" wrapText="1"/>
    </xf>
    <xf numFmtId="167" fontId="5" fillId="0" borderId="5" xfId="15" applyNumberFormat="1" applyFont="1" applyBorder="1" applyAlignment="1">
      <alignment horizontal="center" wrapText="1"/>
    </xf>
    <xf numFmtId="167" fontId="13" fillId="0" borderId="9" xfId="15" applyNumberFormat="1" applyFont="1" applyBorder="1" applyAlignment="1">
      <alignment horizontal="center" wrapText="1"/>
    </xf>
    <xf numFmtId="167" fontId="13" fillId="0" borderId="5" xfId="15" applyNumberFormat="1" applyFont="1" applyBorder="1" applyAlignment="1">
      <alignment horizontal="center" wrapText="1"/>
    </xf>
    <xf numFmtId="167" fontId="13" fillId="0" borderId="10" xfId="15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0" fontId="17" fillId="0" borderId="2" xfId="0" applyFont="1" applyBorder="1" applyAlignment="1">
      <alignment horizontal="left" wrapText="1" indent="4"/>
    </xf>
    <xf numFmtId="167" fontId="5" fillId="0" borderId="10" xfId="15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 indent="4"/>
    </xf>
    <xf numFmtId="167" fontId="18" fillId="0" borderId="11" xfId="15" applyNumberFormat="1" applyFont="1" applyBorder="1" applyAlignment="1">
      <alignment vertical="center"/>
    </xf>
    <xf numFmtId="167" fontId="18" fillId="0" borderId="10" xfId="15" applyNumberFormat="1" applyFont="1" applyBorder="1" applyAlignment="1">
      <alignment vertical="center"/>
    </xf>
    <xf numFmtId="0" fontId="19" fillId="0" borderId="2" xfId="0" applyFont="1" applyBorder="1" applyAlignment="1">
      <alignment horizontal="left" wrapText="1" indent="4"/>
    </xf>
    <xf numFmtId="0" fontId="7" fillId="0" borderId="12" xfId="0" applyFont="1" applyBorder="1" applyAlignment="1">
      <alignment horizontal="left" wrapText="1" indent="4"/>
    </xf>
    <xf numFmtId="0" fontId="2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 indent="4"/>
    </xf>
    <xf numFmtId="0" fontId="16" fillId="0" borderId="2" xfId="0" applyFont="1" applyBorder="1" applyAlignment="1">
      <alignment vertical="center" wrapText="1"/>
    </xf>
    <xf numFmtId="167" fontId="5" fillId="0" borderId="12" xfId="15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7" fontId="5" fillId="0" borderId="13" xfId="15" applyNumberFormat="1" applyFont="1" applyBorder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Normal="60" workbookViewId="0" topLeftCell="A40">
      <selection activeCell="A12" sqref="A12:C14"/>
    </sheetView>
  </sheetViews>
  <sheetFormatPr defaultColWidth="9.00390625" defaultRowHeight="12.75"/>
  <cols>
    <col min="1" max="1" width="69.375" style="0" customWidth="1"/>
    <col min="2" max="2" width="23.75390625" style="0" customWidth="1"/>
    <col min="3" max="3" width="22.375" style="0" customWidth="1"/>
    <col min="4" max="4" width="12.25390625" style="0" bestFit="1" customWidth="1"/>
    <col min="5" max="5" width="15.125" style="0" customWidth="1"/>
  </cols>
  <sheetData>
    <row r="1" spans="1:2" ht="19.5">
      <c r="A1" s="2"/>
      <c r="B1" s="3" t="s">
        <v>0</v>
      </c>
    </row>
    <row r="2" ht="15.75">
      <c r="A2" s="4"/>
    </row>
    <row r="3" ht="12.75">
      <c r="A3" s="1"/>
    </row>
    <row r="4" ht="15.75">
      <c r="A4" s="4"/>
    </row>
    <row r="5" ht="18">
      <c r="A5" s="5"/>
    </row>
    <row r="6" ht="18">
      <c r="A6" s="5" t="s">
        <v>1</v>
      </c>
    </row>
    <row r="7" spans="1:3" ht="15.75" customHeight="1">
      <c r="A7" s="6"/>
      <c r="B7" s="7" t="s">
        <v>2</v>
      </c>
      <c r="C7" s="6"/>
    </row>
    <row r="8" spans="1:3" ht="37.5" customHeight="1" thickBot="1">
      <c r="A8" s="13" t="s">
        <v>3</v>
      </c>
      <c r="B8" s="14" t="s">
        <v>8</v>
      </c>
      <c r="C8" s="14" t="s">
        <v>9</v>
      </c>
    </row>
    <row r="9" spans="1:3" ht="56.25" customHeight="1" hidden="1" thickBot="1">
      <c r="A9" s="15" t="s">
        <v>11</v>
      </c>
      <c r="B9" s="16">
        <f>SUM(B10)</f>
        <v>0</v>
      </c>
      <c r="C9" s="16">
        <f>SUM(C10)</f>
        <v>0</v>
      </c>
    </row>
    <row r="10" spans="1:3" ht="33.75" customHeight="1" hidden="1">
      <c r="A10" s="25" t="s">
        <v>12</v>
      </c>
      <c r="B10" s="22">
        <f>SUM(B11:B11)</f>
        <v>0</v>
      </c>
      <c r="C10" s="22">
        <f>SUM(C11:C11)</f>
        <v>0</v>
      </c>
    </row>
    <row r="11" spans="1:3" ht="34.5" customHeight="1" hidden="1" thickBot="1">
      <c r="A11" s="26" t="s">
        <v>18</v>
      </c>
      <c r="B11" s="22">
        <v>0</v>
      </c>
      <c r="C11" s="27">
        <v>0</v>
      </c>
    </row>
    <row r="12" spans="1:3" ht="34.5" customHeight="1" thickBot="1">
      <c r="A12" s="15" t="s">
        <v>11</v>
      </c>
      <c r="B12" s="16">
        <f>B13</f>
        <v>12000</v>
      </c>
      <c r="C12" s="16">
        <f>C13</f>
        <v>0</v>
      </c>
    </row>
    <row r="13" spans="1:3" ht="34.5" customHeight="1">
      <c r="A13" s="25" t="s">
        <v>36</v>
      </c>
      <c r="B13" s="20">
        <f>B14</f>
        <v>12000</v>
      </c>
      <c r="C13" s="20">
        <f>C14</f>
        <v>0</v>
      </c>
    </row>
    <row r="14" spans="1:3" ht="34.5" customHeight="1" thickBot="1">
      <c r="A14" s="33" t="s">
        <v>37</v>
      </c>
      <c r="B14" s="24">
        <v>12000</v>
      </c>
      <c r="C14" s="27">
        <v>0</v>
      </c>
    </row>
    <row r="15" spans="1:3" ht="44.25" customHeight="1" thickBot="1">
      <c r="A15" s="15" t="s">
        <v>27</v>
      </c>
      <c r="B15" s="16">
        <f>B16+B19</f>
        <v>32000</v>
      </c>
      <c r="C15" s="16">
        <f>C16+C19</f>
        <v>80000</v>
      </c>
    </row>
    <row r="16" spans="1:3" ht="35.25" customHeight="1">
      <c r="A16" s="25" t="s">
        <v>30</v>
      </c>
      <c r="B16" s="20">
        <f>B17+B18</f>
        <v>20000</v>
      </c>
      <c r="C16" s="20">
        <f>C17+C18</f>
        <v>80000</v>
      </c>
    </row>
    <row r="17" spans="1:3" ht="61.5" customHeight="1">
      <c r="A17" s="31" t="s">
        <v>31</v>
      </c>
      <c r="B17" s="30"/>
      <c r="C17" s="29">
        <v>80000</v>
      </c>
    </row>
    <row r="18" spans="1:3" ht="45" customHeight="1">
      <c r="A18" s="31" t="s">
        <v>32</v>
      </c>
      <c r="B18" s="30">
        <v>20000</v>
      </c>
      <c r="C18" s="29"/>
    </row>
    <row r="19" spans="1:3" ht="45" customHeight="1">
      <c r="A19" s="25" t="s">
        <v>28</v>
      </c>
      <c r="B19" s="30">
        <f>B20</f>
        <v>12000</v>
      </c>
      <c r="C19" s="30">
        <f>C20</f>
        <v>0</v>
      </c>
    </row>
    <row r="20" spans="1:3" ht="45" customHeight="1" thickBot="1">
      <c r="A20" s="31" t="s">
        <v>32</v>
      </c>
      <c r="B20" s="30">
        <v>12000</v>
      </c>
      <c r="C20" s="29"/>
    </row>
    <row r="21" spans="1:3" ht="45" customHeight="1" thickBot="1">
      <c r="A21" s="15" t="s">
        <v>20</v>
      </c>
      <c r="B21" s="16">
        <f>B22</f>
        <v>161303</v>
      </c>
      <c r="C21" s="16">
        <f>C22</f>
        <v>0</v>
      </c>
    </row>
    <row r="22" spans="1:3" ht="45" customHeight="1">
      <c r="A22" s="25" t="s">
        <v>21</v>
      </c>
      <c r="B22" s="12">
        <f>B23</f>
        <v>161303</v>
      </c>
      <c r="C22" s="12">
        <f>C23</f>
        <v>0</v>
      </c>
    </row>
    <row r="23" spans="1:3" ht="45" customHeight="1" thickBot="1">
      <c r="A23" s="31" t="s">
        <v>32</v>
      </c>
      <c r="B23" s="30">
        <v>161303</v>
      </c>
      <c r="C23" s="29"/>
    </row>
    <row r="24" spans="1:4" ht="41.25" customHeight="1" thickBot="1">
      <c r="A24" s="15" t="s">
        <v>6</v>
      </c>
      <c r="B24" s="16">
        <f>B15+B12+B21</f>
        <v>205303</v>
      </c>
      <c r="C24" s="16">
        <f>C15+C12+C21</f>
        <v>80000</v>
      </c>
      <c r="D24" s="18">
        <f>B24-dochody!C24</f>
        <v>125303</v>
      </c>
    </row>
  </sheetData>
  <printOptions/>
  <pageMargins left="0.75" right="0.75" top="1" bottom="1" header="0.5" footer="0.5"/>
  <pageSetup horizontalDpi="600" verticalDpi="600" orientation="portrait" paperSize="9" scale="71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9"/>
  <sheetViews>
    <sheetView tabSelected="1" view="pageBreakPreview" zoomScale="75" zoomScaleNormal="75" zoomScaleSheetLayoutView="75" workbookViewId="0" topLeftCell="B24">
      <selection activeCell="B37" sqref="B37"/>
    </sheetView>
  </sheetViews>
  <sheetFormatPr defaultColWidth="9.00390625" defaultRowHeight="12.75"/>
  <cols>
    <col min="1" max="1" width="2.875" style="0" customWidth="1"/>
    <col min="2" max="2" width="61.00390625" style="0" customWidth="1"/>
    <col min="3" max="3" width="25.75390625" style="0" customWidth="1"/>
    <col min="4" max="4" width="23.00390625" style="0" customWidth="1"/>
    <col min="5" max="5" width="12.375" style="0" customWidth="1"/>
    <col min="6" max="6" width="12.00390625" style="0" customWidth="1"/>
    <col min="7" max="7" width="14.25390625" style="0" customWidth="1"/>
  </cols>
  <sheetData>
    <row r="1" ht="15.75">
      <c r="B1" s="4"/>
    </row>
    <row r="2" ht="12.75">
      <c r="B2" s="1"/>
    </row>
    <row r="3" ht="15.75">
      <c r="B3" s="4"/>
    </row>
    <row r="4" ht="18">
      <c r="B4" s="5"/>
    </row>
    <row r="5" ht="27" customHeight="1">
      <c r="B5" s="5" t="s">
        <v>1</v>
      </c>
    </row>
    <row r="6" ht="15.75">
      <c r="B6" s="4"/>
    </row>
    <row r="7" spans="2:4" ht="15.75" customHeight="1">
      <c r="B7" s="6"/>
      <c r="C7" s="7" t="s">
        <v>2</v>
      </c>
      <c r="D7" s="6"/>
    </row>
    <row r="8" spans="2:4" ht="32.25" customHeight="1" thickBot="1">
      <c r="B8" s="13" t="s">
        <v>3</v>
      </c>
      <c r="C8" s="14" t="s">
        <v>4</v>
      </c>
      <c r="D8" s="14" t="s">
        <v>5</v>
      </c>
    </row>
    <row r="9" spans="2:4" ht="32.25" customHeight="1" thickBot="1">
      <c r="B9" s="15" t="s">
        <v>49</v>
      </c>
      <c r="C9" s="17">
        <f>C10</f>
        <v>0</v>
      </c>
      <c r="D9" s="17">
        <f>D10</f>
        <v>349000</v>
      </c>
    </row>
    <row r="10" spans="2:4" ht="29.25" customHeight="1">
      <c r="B10" s="25" t="s">
        <v>51</v>
      </c>
      <c r="C10" s="21">
        <f>C11</f>
        <v>0</v>
      </c>
      <c r="D10" s="21">
        <f>D11</f>
        <v>349000</v>
      </c>
    </row>
    <row r="11" spans="2:4" ht="38.25" customHeight="1" thickBot="1">
      <c r="B11" s="8" t="s">
        <v>50</v>
      </c>
      <c r="C11" s="27"/>
      <c r="D11" s="27">
        <v>349000</v>
      </c>
    </row>
    <row r="12" spans="2:4" ht="45.75" customHeight="1" thickBot="1">
      <c r="B12" s="15" t="s">
        <v>14</v>
      </c>
      <c r="C12" s="16">
        <f>C17+C14</f>
        <v>183336</v>
      </c>
      <c r="D12" s="16">
        <f>D17+D14</f>
        <v>5936</v>
      </c>
    </row>
    <row r="13" spans="2:4" ht="23.25" customHeight="1" hidden="1">
      <c r="B13" s="8" t="s">
        <v>17</v>
      </c>
      <c r="C13" s="19">
        <v>0</v>
      </c>
      <c r="D13" s="19"/>
    </row>
    <row r="14" spans="2:4" ht="23.25" customHeight="1">
      <c r="B14" s="25" t="s">
        <v>25</v>
      </c>
      <c r="C14" s="19">
        <f>SUM(C15:C16)</f>
        <v>936</v>
      </c>
      <c r="D14" s="19">
        <f>SUM(D15:D16)</f>
        <v>936</v>
      </c>
    </row>
    <row r="15" spans="2:4" ht="23.25" customHeight="1">
      <c r="B15" s="8" t="s">
        <v>16</v>
      </c>
      <c r="C15" s="19"/>
      <c r="D15" s="19">
        <v>936</v>
      </c>
    </row>
    <row r="16" spans="2:4" ht="23.25" customHeight="1">
      <c r="B16" s="8" t="s">
        <v>26</v>
      </c>
      <c r="C16" s="19">
        <v>936</v>
      </c>
      <c r="D16" s="19"/>
    </row>
    <row r="17" spans="2:5" ht="29.25" customHeight="1">
      <c r="B17" s="25" t="s">
        <v>13</v>
      </c>
      <c r="C17" s="19">
        <f>SUM(C18:C21)</f>
        <v>182400</v>
      </c>
      <c r="D17" s="19">
        <f>SUM(D18:D21)</f>
        <v>5000</v>
      </c>
      <c r="E17" s="18">
        <f>D17-C17</f>
        <v>-177400</v>
      </c>
    </row>
    <row r="18" spans="2:5" ht="29.25" customHeight="1">
      <c r="B18" s="8" t="s">
        <v>24</v>
      </c>
      <c r="C18" s="19">
        <v>5000</v>
      </c>
      <c r="D18" s="19"/>
      <c r="E18" s="18"/>
    </row>
    <row r="19" spans="2:4" ht="29.25" customHeight="1">
      <c r="B19" s="28" t="s">
        <v>23</v>
      </c>
      <c r="C19" s="24"/>
      <c r="D19" s="24">
        <v>5000</v>
      </c>
    </row>
    <row r="20" spans="2:4" ht="29.25" customHeight="1">
      <c r="B20" s="34" t="s">
        <v>50</v>
      </c>
      <c r="C20" s="27">
        <v>172900</v>
      </c>
      <c r="D20" s="27"/>
    </row>
    <row r="21" spans="2:4" ht="27" customHeight="1" thickBot="1">
      <c r="B21" s="32" t="s">
        <v>35</v>
      </c>
      <c r="C21" s="23">
        <v>4500</v>
      </c>
      <c r="D21" s="23"/>
    </row>
    <row r="22" spans="2:4" ht="29.25" customHeight="1" thickBot="1">
      <c r="B22" s="15" t="s">
        <v>48</v>
      </c>
      <c r="C22" s="16">
        <f>C23</f>
        <v>176100</v>
      </c>
      <c r="D22" s="16">
        <f>D23</f>
        <v>0</v>
      </c>
    </row>
    <row r="23" spans="2:4" ht="29.25" customHeight="1">
      <c r="B23" s="25" t="s">
        <v>52</v>
      </c>
      <c r="C23" s="21">
        <f>SUM(C24:C24)</f>
        <v>176100</v>
      </c>
      <c r="D23" s="21">
        <f>SUM(D24:D24)</f>
        <v>0</v>
      </c>
    </row>
    <row r="24" spans="2:4" ht="29.25" customHeight="1" thickBot="1">
      <c r="B24" s="34" t="s">
        <v>50</v>
      </c>
      <c r="C24" s="27">
        <v>176100</v>
      </c>
      <c r="D24" s="27"/>
    </row>
    <row r="25" spans="2:4" ht="29.25" customHeight="1" thickBot="1">
      <c r="B25" s="15" t="s">
        <v>27</v>
      </c>
      <c r="C25" s="16">
        <f>C33+C26+C29+C31</f>
        <v>41417</v>
      </c>
      <c r="D25" s="17">
        <f>D33+D26+D29+D31</f>
        <v>84917</v>
      </c>
    </row>
    <row r="26" spans="2:4" ht="49.5" customHeight="1">
      <c r="B26" s="25" t="s">
        <v>34</v>
      </c>
      <c r="C26" s="21">
        <f>SUM(C27:C28)</f>
        <v>4917</v>
      </c>
      <c r="D26" s="21">
        <f>SUM(D27:D28)</f>
        <v>4917</v>
      </c>
    </row>
    <row r="27" spans="2:4" ht="28.5" customHeight="1">
      <c r="B27" s="8" t="s">
        <v>29</v>
      </c>
      <c r="C27" s="27"/>
      <c r="D27" s="27">
        <v>4917</v>
      </c>
    </row>
    <row r="28" spans="2:4" ht="29.25" customHeight="1">
      <c r="B28" s="8" t="s">
        <v>15</v>
      </c>
      <c r="C28" s="27">
        <v>4917</v>
      </c>
      <c r="D28" s="27"/>
    </row>
    <row r="29" spans="2:4" ht="38.25" customHeight="1">
      <c r="B29" s="25" t="s">
        <v>30</v>
      </c>
      <c r="C29" s="27">
        <f>SUM(C30)</f>
        <v>20000</v>
      </c>
      <c r="D29" s="27">
        <f>SUM(D30)</f>
        <v>80000</v>
      </c>
    </row>
    <row r="30" spans="2:4" ht="29.25" customHeight="1">
      <c r="B30" s="8" t="s">
        <v>29</v>
      </c>
      <c r="C30" s="27">
        <v>20000</v>
      </c>
      <c r="D30" s="27">
        <v>80000</v>
      </c>
    </row>
    <row r="31" spans="2:4" ht="29.25" customHeight="1">
      <c r="B31" s="25" t="s">
        <v>33</v>
      </c>
      <c r="C31" s="27">
        <f>SUM(C32:C32)</f>
        <v>4500</v>
      </c>
      <c r="D31" s="27">
        <f>SUM(D32:D32)</f>
        <v>0</v>
      </c>
    </row>
    <row r="32" spans="2:4" ht="29.25" customHeight="1">
      <c r="B32" s="8" t="s">
        <v>35</v>
      </c>
      <c r="C32" s="27">
        <v>4500</v>
      </c>
      <c r="D32" s="27"/>
    </row>
    <row r="33" spans="2:4" ht="29.25" customHeight="1">
      <c r="B33" s="25" t="s">
        <v>28</v>
      </c>
      <c r="C33" s="27">
        <f>C34</f>
        <v>12000</v>
      </c>
      <c r="D33" s="27">
        <f>D34</f>
        <v>0</v>
      </c>
    </row>
    <row r="34" spans="2:4" ht="29.25" customHeight="1" thickBot="1">
      <c r="B34" s="8" t="s">
        <v>29</v>
      </c>
      <c r="C34" s="24">
        <v>12000</v>
      </c>
      <c r="D34" s="24"/>
    </row>
    <row r="35" spans="2:4" ht="30" customHeight="1" thickBot="1">
      <c r="B35" s="15" t="s">
        <v>20</v>
      </c>
      <c r="C35" s="16">
        <f>C36</f>
        <v>195088</v>
      </c>
      <c r="D35" s="16">
        <f>D36</f>
        <v>33785</v>
      </c>
    </row>
    <row r="36" spans="2:4" ht="30" customHeight="1">
      <c r="B36" s="25" t="s">
        <v>21</v>
      </c>
      <c r="C36" s="12">
        <f>SUM(C37:C48)</f>
        <v>195088</v>
      </c>
      <c r="D36" s="12">
        <f>SUM(D37:D48)</f>
        <v>33785</v>
      </c>
    </row>
    <row r="37" spans="2:4" ht="30" customHeight="1">
      <c r="B37" s="8" t="s">
        <v>22</v>
      </c>
      <c r="C37" s="24">
        <v>161303</v>
      </c>
      <c r="D37" s="24">
        <v>32400</v>
      </c>
    </row>
    <row r="38" spans="2:4" ht="30" customHeight="1">
      <c r="B38" s="8" t="s">
        <v>40</v>
      </c>
      <c r="C38" s="24">
        <f>D37*68.05/100</f>
        <v>22048.2</v>
      </c>
      <c r="D38" s="24"/>
    </row>
    <row r="39" spans="2:4" ht="30" customHeight="1">
      <c r="B39" s="8" t="s">
        <v>41</v>
      </c>
      <c r="C39" s="24">
        <f>D37*31.95/100</f>
        <v>10351.8</v>
      </c>
      <c r="D39" s="24"/>
    </row>
    <row r="40" spans="2:4" ht="30" customHeight="1">
      <c r="B40" s="8" t="s">
        <v>16</v>
      </c>
      <c r="C40" s="24"/>
      <c r="D40" s="24">
        <v>1158</v>
      </c>
    </row>
    <row r="41" spans="2:4" ht="30" customHeight="1">
      <c r="B41" s="8" t="s">
        <v>42</v>
      </c>
      <c r="C41" s="24">
        <f>D40*68.05/100</f>
        <v>788.0189999999999</v>
      </c>
      <c r="D41" s="24"/>
    </row>
    <row r="42" spans="2:4" ht="30" customHeight="1">
      <c r="B42" s="8" t="s">
        <v>43</v>
      </c>
      <c r="C42" s="24">
        <f>D40*31.95/100</f>
        <v>369.981</v>
      </c>
      <c r="D42" s="24"/>
    </row>
    <row r="43" spans="2:4" ht="30" customHeight="1">
      <c r="B43" s="8" t="s">
        <v>15</v>
      </c>
      <c r="C43" s="24"/>
      <c r="D43" s="24">
        <v>199</v>
      </c>
    </row>
    <row r="44" spans="2:4" ht="30" customHeight="1">
      <c r="B44" s="8" t="s">
        <v>44</v>
      </c>
      <c r="C44" s="24">
        <f>D43*68.05/100</f>
        <v>135.4195</v>
      </c>
      <c r="D44" s="24"/>
    </row>
    <row r="45" spans="2:4" ht="30" customHeight="1">
      <c r="B45" s="8" t="s">
        <v>45</v>
      </c>
      <c r="C45" s="24">
        <f>D43*31.95/100</f>
        <v>63.5805</v>
      </c>
      <c r="D45" s="24"/>
    </row>
    <row r="46" spans="2:4" ht="30" customHeight="1">
      <c r="B46" s="8" t="s">
        <v>19</v>
      </c>
      <c r="C46" s="24"/>
      <c r="D46" s="24">
        <v>28</v>
      </c>
    </row>
    <row r="47" spans="2:4" ht="30" customHeight="1">
      <c r="B47" s="8" t="s">
        <v>46</v>
      </c>
      <c r="C47" s="24">
        <f>D46*68.05/100</f>
        <v>19.054</v>
      </c>
      <c r="D47" s="24"/>
    </row>
    <row r="48" spans="2:4" ht="30" customHeight="1" thickBot="1">
      <c r="B48" s="8" t="s">
        <v>47</v>
      </c>
      <c r="C48" s="24">
        <f>D46*31.95/100</f>
        <v>8.946</v>
      </c>
      <c r="D48" s="24"/>
    </row>
    <row r="49" spans="2:4" ht="27.75" customHeight="1" thickBot="1">
      <c r="B49" s="15" t="s">
        <v>38</v>
      </c>
      <c r="C49" s="16">
        <f>C50</f>
        <v>3000</v>
      </c>
      <c r="D49" s="16">
        <f>D50</f>
        <v>0</v>
      </c>
    </row>
    <row r="50" spans="2:4" ht="27.75" customHeight="1">
      <c r="B50" s="35" t="s">
        <v>39</v>
      </c>
      <c r="C50" s="20">
        <f>C51</f>
        <v>3000</v>
      </c>
      <c r="D50" s="20">
        <f>D51</f>
        <v>0</v>
      </c>
    </row>
    <row r="51" spans="2:4" ht="27.75" customHeight="1" thickBot="1">
      <c r="B51" s="32" t="s">
        <v>10</v>
      </c>
      <c r="C51" s="36">
        <v>3000</v>
      </c>
      <c r="D51" s="36">
        <v>0</v>
      </c>
    </row>
    <row r="52" spans="2:7" ht="27" customHeight="1" thickBot="1">
      <c r="B52" s="37" t="s">
        <v>6</v>
      </c>
      <c r="C52" s="38">
        <f>C25+C12+C49+C35+C22+C9</f>
        <v>598941</v>
      </c>
      <c r="D52" s="38">
        <f>D25+D12+D49+D35+D22+D9</f>
        <v>473638</v>
      </c>
      <c r="F52" s="18">
        <f>C52-D52</f>
        <v>125303</v>
      </c>
      <c r="G52" s="18">
        <f>F52+(dochody!D24)</f>
        <v>250606</v>
      </c>
    </row>
    <row r="53" spans="2:4" ht="12.75">
      <c r="B53" s="9"/>
      <c r="C53" s="9"/>
      <c r="D53" s="9"/>
    </row>
    <row r="54" ht="12.75">
      <c r="B54" s="10" t="s">
        <v>7</v>
      </c>
    </row>
    <row r="55" spans="2:3" ht="12.75">
      <c r="B55" s="10"/>
      <c r="C55" t="s">
        <v>0</v>
      </c>
    </row>
    <row r="56" ht="15">
      <c r="B56" s="11"/>
    </row>
    <row r="57" spans="2:4" ht="12.75">
      <c r="B57" s="39"/>
      <c r="C57" s="40"/>
      <c r="D57" s="40"/>
    </row>
    <row r="58" spans="2:4" ht="32.25" customHeight="1">
      <c r="B58" s="39"/>
      <c r="C58" s="40"/>
      <c r="D58" s="40"/>
    </row>
    <row r="59" ht="15.75">
      <c r="B59" s="4"/>
    </row>
  </sheetData>
  <mergeCells count="2">
    <mergeCell ref="B57:B58"/>
    <mergeCell ref="C57:D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rowBreaks count="1" manualBreakCount="1">
    <brk id="53" max="255" man="1"/>
  </rowBreaks>
  <colBreaks count="1" manualBreakCount="1">
    <brk id="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2005-04-04T14:39:38Z</cp:lastPrinted>
  <dcterms:created xsi:type="dcterms:W3CDTF">2004-04-02T07:29:35Z</dcterms:created>
  <dcterms:modified xsi:type="dcterms:W3CDTF">2005-12-27T11:56:02Z</dcterms:modified>
  <cp:category/>
  <cp:version/>
  <cp:contentType/>
  <cp:contentStatus/>
</cp:coreProperties>
</file>